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K:\Il mio Drive\Condomini\Andrea Doria 36\Passaggio consegne\"/>
    </mc:Choice>
  </mc:AlternateContent>
  <bookViews>
    <workbookView xWindow="0" yWindow="0" windowWidth="28800" windowHeight="12435"/>
  </bookViews>
  <sheets>
    <sheet name="Foglio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51" i="1" l="1"/>
  <c r="Y51" i="1"/>
  <c r="Q60" i="1"/>
  <c r="Q56" i="1"/>
  <c r="Q59" i="1"/>
  <c r="Q55" i="1"/>
  <c r="Q52" i="1"/>
  <c r="R51" i="1"/>
  <c r="Q51" i="1"/>
  <c r="N51" i="1"/>
  <c r="Y47" i="1"/>
  <c r="V47" i="1"/>
  <c r="V43" i="1"/>
  <c r="Q44" i="1"/>
  <c r="O44" i="1"/>
  <c r="O51" i="1"/>
  <c r="Q47" i="1"/>
  <c r="O47" i="1"/>
  <c r="Q43" i="1"/>
  <c r="Q39" i="1"/>
  <c r="O43" i="1"/>
  <c r="O39" i="1"/>
  <c r="Q25" i="1"/>
  <c r="W31" i="1"/>
  <c r="X32" i="1" s="1"/>
  <c r="W30" i="1"/>
  <c r="T29" i="1"/>
  <c r="T27" i="1"/>
  <c r="C30" i="1"/>
  <c r="N21" i="1"/>
  <c r="N17" i="1"/>
  <c r="X12" i="1"/>
  <c r="U12" i="1"/>
  <c r="N12" i="1"/>
  <c r="N10" i="1"/>
  <c r="N5" i="1"/>
  <c r="G4" i="1"/>
  <c r="G2" i="1"/>
</calcChain>
</file>

<file path=xl/comments1.xml><?xml version="1.0" encoding="utf-8"?>
<comments xmlns="http://schemas.openxmlformats.org/spreadsheetml/2006/main">
  <authors>
    <author>michele barone</author>
  </authors>
  <commentList>
    <comment ref="H51" authorId="0" shapeId="0">
      <text>
        <r>
          <rPr>
            <b/>
            <sz val="9"/>
            <color indexed="81"/>
            <rFont val="Tahoma"/>
            <charset val="1"/>
          </rPr>
          <t>michele barone:</t>
        </r>
        <r>
          <rPr>
            <sz val="9"/>
            <color indexed="81"/>
            <rFont val="Tahoma"/>
            <charset val="1"/>
          </rPr>
          <t xml:space="preserve">
deriva da un preventivo ad hoc l'indicato, doveva essere solo quello da incassare da alcuni condomini</t>
        </r>
      </text>
    </comment>
    <comment ref="H52" authorId="0" shapeId="0">
      <text>
        <r>
          <rPr>
            <b/>
            <sz val="9"/>
            <color indexed="81"/>
            <rFont val="Tahoma"/>
            <charset val="1"/>
          </rPr>
          <t>michele barone: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<sst xmlns="http://schemas.openxmlformats.org/spreadsheetml/2006/main" count="28" uniqueCount="27">
  <si>
    <t xml:space="preserve">incassati </t>
  </si>
  <si>
    <t xml:space="preserve">level one </t>
  </si>
  <si>
    <t>LAVORI URG</t>
  </si>
  <si>
    <t>URG</t>
  </si>
  <si>
    <t>SPESE</t>
  </si>
  <si>
    <t>CONG AP</t>
  </si>
  <si>
    <t xml:space="preserve">CONG </t>
  </si>
  <si>
    <t>ENT-AP</t>
  </si>
  <si>
    <t>ENT-AC</t>
  </si>
  <si>
    <t>CONG-AP</t>
  </si>
  <si>
    <t>facc</t>
  </si>
  <si>
    <t>inc</t>
  </si>
  <si>
    <t xml:space="preserve">SPESE </t>
  </si>
  <si>
    <t>CONG ANNO</t>
  </si>
  <si>
    <t>RIMBORSI</t>
  </si>
  <si>
    <t>PIPERNO</t>
  </si>
  <si>
    <t>PREVENTIVO</t>
  </si>
  <si>
    <t>AFFITTO</t>
  </si>
  <si>
    <t>MESI</t>
  </si>
  <si>
    <t>PAGATI</t>
  </si>
  <si>
    <t>DEBITO</t>
  </si>
  <si>
    <t>DEB LOCA</t>
  </si>
  <si>
    <t>DOVEVA ESS</t>
  </si>
  <si>
    <t>GST FACCIATA</t>
  </si>
  <si>
    <t>URGENTI</t>
  </si>
  <si>
    <t>LAVORI</t>
  </si>
  <si>
    <t>CM LEVELONE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</si>
</sst>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 ;\-#,##0.00\ "/>
  </numFmts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164" fontId="0" fillId="0" borderId="0" xfId="0" applyNumberFormat="1"/>
    <xf numFmtId="0" fontId="0" fillId="0" borderId="0" xfId="0" applyNumberFormat="1"/>
    <xf numFmtId="164" fontId="1" fillId="0" borderId="0" xfId="0" applyNumberFormat="1" applyFont="1"/>
    <xf numFmtId="164" fontId="2" fillId="2" borderId="0" xfId="0" applyNumberFormat="1" applyFont="1" applyFill="1"/>
    <xf numFmtId="164" fontId="1" fillId="3" borderId="0" xfId="0" applyNumberFormat="1" applyFont="1" applyFill="1"/>
    <xf numFmtId="164" fontId="3" fillId="0" borderId="0" xfId="0" applyNumberFormat="1" applyFont="1"/>
    <xf numFmtId="4" fontId="0" fillId="0" borderId="0" xfId="0" applyNumberFormat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Z61"/>
  <sheetViews>
    <sheetView tabSelected="1" topLeftCell="B24" workbookViewId="0">
      <selection activeCell="B36" sqref="B36:Q61"/>
    </sheetView>
  </sheetViews>
  <sheetFormatPr defaultRowHeight="15" x14ac:dyDescent="0.25"/>
  <cols>
    <col min="5" max="5" width="11" bestFit="1" customWidth="1"/>
    <col min="6" max="8" width="12" bestFit="1" customWidth="1"/>
    <col min="9" max="11" width="12" customWidth="1"/>
    <col min="12" max="12" width="12" bestFit="1" customWidth="1"/>
    <col min="13" max="13" width="11" bestFit="1" customWidth="1"/>
    <col min="14" max="15" width="12" bestFit="1" customWidth="1"/>
    <col min="17" max="18" width="12" bestFit="1" customWidth="1"/>
    <col min="20" max="20" width="12" bestFit="1" customWidth="1"/>
  </cols>
  <sheetData>
    <row r="2" spans="3:24" x14ac:dyDescent="0.25">
      <c r="C2">
        <v>11338.95</v>
      </c>
      <c r="E2">
        <v>11026.93</v>
      </c>
      <c r="G2">
        <f>+C2-E2</f>
        <v>312.02000000000044</v>
      </c>
      <c r="N2">
        <v>24133.4</v>
      </c>
      <c r="U2">
        <v>1059.26</v>
      </c>
      <c r="X2">
        <v>29.79</v>
      </c>
    </row>
    <row r="3" spans="3:24" x14ac:dyDescent="0.25">
      <c r="N3">
        <v>12083.88</v>
      </c>
      <c r="U3">
        <v>50.48</v>
      </c>
      <c r="X3">
        <v>598</v>
      </c>
    </row>
    <row r="4" spans="3:24" x14ac:dyDescent="0.25">
      <c r="C4">
        <v>651.49</v>
      </c>
      <c r="G4">
        <f>+C4+G2</f>
        <v>963.51000000000045</v>
      </c>
      <c r="U4">
        <v>677.2</v>
      </c>
      <c r="X4">
        <v>927.4</v>
      </c>
    </row>
    <row r="5" spans="3:24" x14ac:dyDescent="0.25">
      <c r="N5">
        <f>+N2-N3</f>
        <v>12049.520000000002</v>
      </c>
      <c r="U5">
        <v>11338.95</v>
      </c>
      <c r="X5">
        <v>5499.13</v>
      </c>
    </row>
    <row r="6" spans="3:24" x14ac:dyDescent="0.25">
      <c r="U6">
        <v>651.49</v>
      </c>
      <c r="X6">
        <v>1075.47</v>
      </c>
    </row>
    <row r="7" spans="3:24" x14ac:dyDescent="0.25">
      <c r="U7">
        <v>12083.88</v>
      </c>
      <c r="X7">
        <v>5.14</v>
      </c>
    </row>
    <row r="8" spans="3:24" x14ac:dyDescent="0.25">
      <c r="N8">
        <v>26882.59</v>
      </c>
      <c r="U8">
        <v>11315.28</v>
      </c>
      <c r="X8">
        <v>5054.67</v>
      </c>
    </row>
    <row r="9" spans="3:24" x14ac:dyDescent="0.25">
      <c r="U9">
        <v>146.4</v>
      </c>
      <c r="X9">
        <v>24133.4</v>
      </c>
    </row>
    <row r="10" spans="3:24" x14ac:dyDescent="0.25">
      <c r="N10">
        <f>+P10-N8</f>
        <v>10440.41</v>
      </c>
      <c r="P10">
        <v>37323</v>
      </c>
      <c r="U10">
        <v>0.06</v>
      </c>
    </row>
    <row r="12" spans="3:24" x14ac:dyDescent="0.25">
      <c r="N12">
        <f>+N3-N10</f>
        <v>1643.4699999999993</v>
      </c>
      <c r="U12">
        <f>SUM(U2:U11)</f>
        <v>37323</v>
      </c>
      <c r="X12">
        <f>SUM(X2:X11)</f>
        <v>37323</v>
      </c>
    </row>
    <row r="14" spans="3:24" x14ac:dyDescent="0.25">
      <c r="N14">
        <v>50.48</v>
      </c>
    </row>
    <row r="15" spans="3:24" x14ac:dyDescent="0.25">
      <c r="N15">
        <v>677.2</v>
      </c>
    </row>
    <row r="17" spans="3:24" x14ac:dyDescent="0.25">
      <c r="N17">
        <f>+N8+N14+N15+N3</f>
        <v>39694.15</v>
      </c>
    </row>
    <row r="19" spans="3:24" x14ac:dyDescent="0.25">
      <c r="N19">
        <v>2371.15</v>
      </c>
    </row>
    <row r="21" spans="3:24" x14ac:dyDescent="0.25">
      <c r="N21">
        <f>+N17-N19</f>
        <v>37323</v>
      </c>
      <c r="S21">
        <v>16754.669999999998</v>
      </c>
    </row>
    <row r="22" spans="3:24" x14ac:dyDescent="0.25">
      <c r="O22" t="s">
        <v>11</v>
      </c>
    </row>
    <row r="23" spans="3:24" x14ac:dyDescent="0.25">
      <c r="F23" t="s">
        <v>4</v>
      </c>
      <c r="G23" t="s">
        <v>5</v>
      </c>
      <c r="L23" t="s">
        <v>2</v>
      </c>
      <c r="T23" t="s">
        <v>6</v>
      </c>
    </row>
    <row r="25" spans="3:24" x14ac:dyDescent="0.25">
      <c r="D25">
        <v>2021</v>
      </c>
      <c r="E25" t="s">
        <v>10</v>
      </c>
      <c r="F25">
        <v>52987.59</v>
      </c>
      <c r="G25">
        <v>-9364</v>
      </c>
      <c r="O25">
        <v>35694.42</v>
      </c>
      <c r="Q25">
        <f>+F25-O25</f>
        <v>17293.169999999998</v>
      </c>
    </row>
    <row r="27" spans="3:24" x14ac:dyDescent="0.25">
      <c r="C27">
        <v>2521.96</v>
      </c>
      <c r="D27">
        <v>2021</v>
      </c>
      <c r="E27" t="s">
        <v>1</v>
      </c>
      <c r="F27">
        <v>26718.400000000001</v>
      </c>
      <c r="O27">
        <v>14634.51</v>
      </c>
      <c r="T27">
        <f>+F27-O27</f>
        <v>12083.890000000001</v>
      </c>
    </row>
    <row r="28" spans="3:24" x14ac:dyDescent="0.25">
      <c r="C28">
        <v>1832.67</v>
      </c>
    </row>
    <row r="29" spans="3:24" x14ac:dyDescent="0.25">
      <c r="D29">
        <v>2022</v>
      </c>
      <c r="E29" t="s">
        <v>3</v>
      </c>
      <c r="F29">
        <v>10950</v>
      </c>
      <c r="T29">
        <f>+F29-O29</f>
        <v>10950</v>
      </c>
    </row>
    <row r="30" spans="3:24" x14ac:dyDescent="0.25">
      <c r="C30">
        <f>+C27-C28</f>
        <v>689.29</v>
      </c>
      <c r="W30">
        <f>+T27+T29</f>
        <v>23033.89</v>
      </c>
    </row>
    <row r="31" spans="3:24" x14ac:dyDescent="0.25">
      <c r="W31">
        <f>+L56+L60</f>
        <v>0</v>
      </c>
    </row>
    <row r="32" spans="3:24" x14ac:dyDescent="0.25">
      <c r="X32">
        <f>+W30-W31</f>
        <v>23033.89</v>
      </c>
    </row>
    <row r="38" spans="2:25" x14ac:dyDescent="0.25">
      <c r="C38" t="s">
        <v>16</v>
      </c>
      <c r="E38" s="1"/>
      <c r="F38" s="1" t="s">
        <v>12</v>
      </c>
      <c r="G38" s="1" t="s">
        <v>9</v>
      </c>
      <c r="H38" s="1" t="s">
        <v>14</v>
      </c>
      <c r="I38" s="1" t="s">
        <v>15</v>
      </c>
      <c r="J38" s="1" t="s">
        <v>21</v>
      </c>
      <c r="K38" s="1" t="s">
        <v>25</v>
      </c>
      <c r="L38" s="1" t="s">
        <v>7</v>
      </c>
      <c r="M38" s="1" t="s">
        <v>8</v>
      </c>
      <c r="N38" s="1"/>
      <c r="O38" s="1" t="s">
        <v>0</v>
      </c>
      <c r="P38" s="1"/>
      <c r="Q38" s="1" t="s">
        <v>13</v>
      </c>
      <c r="R38" s="1" t="s">
        <v>22</v>
      </c>
      <c r="S38" s="2"/>
      <c r="T38" s="1" t="s">
        <v>17</v>
      </c>
      <c r="U38" s="1"/>
      <c r="V38" s="1" t="s">
        <v>18</v>
      </c>
      <c r="W38" s="1" t="s">
        <v>19</v>
      </c>
      <c r="Y38" s="1" t="s">
        <v>20</v>
      </c>
    </row>
    <row r="39" spans="2:25" x14ac:dyDescent="0.25">
      <c r="E39" s="2">
        <v>2018</v>
      </c>
      <c r="F39" s="1">
        <v>21260.53</v>
      </c>
      <c r="G39" s="1">
        <v>8451.91</v>
      </c>
      <c r="H39" s="1"/>
      <c r="I39" s="1"/>
      <c r="J39" s="1"/>
      <c r="K39" s="1"/>
      <c r="L39" s="1">
        <v>7092.72</v>
      </c>
      <c r="M39" s="1">
        <v>8910</v>
      </c>
      <c r="N39" s="1"/>
      <c r="O39" s="1">
        <f>+L39+M39</f>
        <v>16002.720000000001</v>
      </c>
      <c r="P39" s="1"/>
      <c r="Q39" s="1">
        <f>+F39+G39-L39-M39</f>
        <v>13709.719999999998</v>
      </c>
      <c r="R39" s="1"/>
      <c r="S39" s="2"/>
      <c r="T39" s="1"/>
      <c r="U39" s="1"/>
      <c r="V39" s="1"/>
      <c r="W39" s="1"/>
    </row>
    <row r="40" spans="2:25" x14ac:dyDescent="0.25">
      <c r="E40" s="2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2"/>
      <c r="T40" s="1"/>
      <c r="U40" s="1"/>
      <c r="V40" s="1"/>
      <c r="W40" s="1"/>
    </row>
    <row r="41" spans="2:25" x14ac:dyDescent="0.25">
      <c r="E41" s="2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2"/>
      <c r="T41" s="1"/>
      <c r="U41" s="1"/>
      <c r="V41" s="1"/>
      <c r="W41" s="1"/>
    </row>
    <row r="42" spans="2:25" x14ac:dyDescent="0.25">
      <c r="E42" s="2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2"/>
      <c r="T42" s="1"/>
      <c r="U42" s="1"/>
      <c r="V42" s="1"/>
      <c r="W42" s="1"/>
    </row>
    <row r="43" spans="2:25" x14ac:dyDescent="0.25">
      <c r="E43" s="2">
        <v>2019</v>
      </c>
      <c r="F43" s="1">
        <v>17856.2</v>
      </c>
      <c r="G43" s="1">
        <v>13580.72</v>
      </c>
      <c r="H43" s="1">
        <v>-12971.41</v>
      </c>
      <c r="I43" s="1">
        <v>1368</v>
      </c>
      <c r="J43" s="1"/>
      <c r="K43" s="1"/>
      <c r="L43" s="1"/>
      <c r="M43" s="1">
        <v>12542.03</v>
      </c>
      <c r="N43" s="1"/>
      <c r="O43" s="1">
        <f>+L43+M43</f>
        <v>12542.03</v>
      </c>
      <c r="P43" s="1"/>
      <c r="Q43" s="1">
        <f>+F43+G43-L43-M43+H43+I43</f>
        <v>7291.48</v>
      </c>
      <c r="R43" s="1"/>
      <c r="S43" s="2">
        <v>2019</v>
      </c>
      <c r="T43" s="1">
        <v>7200</v>
      </c>
      <c r="U43" s="1">
        <v>800</v>
      </c>
      <c r="V43" s="1">
        <f>+T43/U43</f>
        <v>9</v>
      </c>
      <c r="W43" s="1">
        <v>7200</v>
      </c>
    </row>
    <row r="44" spans="2:25" x14ac:dyDescent="0.25">
      <c r="E44" s="2" t="s">
        <v>15</v>
      </c>
      <c r="F44" s="1">
        <v>6105</v>
      </c>
      <c r="G44" s="1"/>
      <c r="H44" s="1"/>
      <c r="I44" s="1"/>
      <c r="J44" s="1"/>
      <c r="K44" s="1"/>
      <c r="L44" s="1"/>
      <c r="M44" s="1">
        <v>4737</v>
      </c>
      <c r="N44" s="1"/>
      <c r="O44" s="1">
        <f>+L44+M44</f>
        <v>4737</v>
      </c>
      <c r="P44" s="1"/>
      <c r="Q44" s="3">
        <f>+F44+G44-L44-M44+H44+I44</f>
        <v>1368</v>
      </c>
      <c r="R44" s="1"/>
      <c r="S44" s="2"/>
      <c r="T44" s="1"/>
      <c r="U44" s="1"/>
      <c r="V44" s="1"/>
      <c r="W44" s="1"/>
    </row>
    <row r="45" spans="2:25" x14ac:dyDescent="0.25">
      <c r="E45" s="2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2"/>
      <c r="T45" s="1"/>
      <c r="U45" s="1"/>
      <c r="V45" s="1"/>
      <c r="W45" s="1"/>
    </row>
    <row r="46" spans="2:25" x14ac:dyDescent="0.25">
      <c r="E46" s="2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2"/>
      <c r="T46" s="1"/>
      <c r="U46" s="1"/>
      <c r="V46" s="1"/>
      <c r="W46" s="1"/>
    </row>
    <row r="47" spans="2:25" x14ac:dyDescent="0.25">
      <c r="B47">
        <v>2021</v>
      </c>
      <c r="C47">
        <v>13571.27</v>
      </c>
      <c r="E47" s="2">
        <v>2020</v>
      </c>
      <c r="F47" s="1">
        <v>16508.13</v>
      </c>
      <c r="G47" s="1">
        <v>7291.47</v>
      </c>
      <c r="H47" s="1"/>
      <c r="I47" s="1"/>
      <c r="J47" s="1">
        <v>6700</v>
      </c>
      <c r="K47" s="1"/>
      <c r="L47" s="1"/>
      <c r="M47" s="1">
        <v>17488.88</v>
      </c>
      <c r="N47" s="1"/>
      <c r="O47" s="1">
        <f>+L47+M47</f>
        <v>17488.88</v>
      </c>
      <c r="P47" s="1"/>
      <c r="Q47" s="1">
        <f>+F47+G47-L47-M47+H47+I47+J47</f>
        <v>13010.720000000001</v>
      </c>
      <c r="R47" s="1"/>
      <c r="S47" s="2">
        <v>2020</v>
      </c>
      <c r="T47" s="1">
        <v>9600</v>
      </c>
      <c r="U47" s="1">
        <v>800</v>
      </c>
      <c r="V47" s="1">
        <f>+T47/U47</f>
        <v>12</v>
      </c>
      <c r="W47" s="1">
        <v>2900</v>
      </c>
      <c r="Y47" s="1">
        <f>+T47-W47</f>
        <v>6700</v>
      </c>
    </row>
    <row r="48" spans="2:25" x14ac:dyDescent="0.25">
      <c r="E48" s="2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2"/>
      <c r="T48" s="1"/>
      <c r="U48" s="1"/>
      <c r="V48" s="1"/>
      <c r="W48" s="1"/>
    </row>
    <row r="49" spans="2:26" x14ac:dyDescent="0.25">
      <c r="E49" s="2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2"/>
      <c r="T49" s="1"/>
      <c r="U49" s="1"/>
      <c r="V49" s="1"/>
      <c r="W49" s="1"/>
    </row>
    <row r="50" spans="2:26" x14ac:dyDescent="0.25">
      <c r="E50" s="2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2"/>
      <c r="T50" s="1"/>
      <c r="U50" s="1"/>
      <c r="V50" s="1"/>
      <c r="W50" s="1"/>
    </row>
    <row r="51" spans="2:26" x14ac:dyDescent="0.25">
      <c r="B51">
        <v>2022</v>
      </c>
      <c r="C51">
        <v>24154.27</v>
      </c>
      <c r="E51" s="2">
        <v>2021</v>
      </c>
      <c r="F51" s="1">
        <v>24630.38</v>
      </c>
      <c r="G51" s="1">
        <v>13010.7</v>
      </c>
      <c r="H51" s="3">
        <v>-11956</v>
      </c>
      <c r="I51" s="1"/>
      <c r="J51" s="1"/>
      <c r="K51" s="1"/>
      <c r="L51" s="1">
        <v>12203.22</v>
      </c>
      <c r="M51" s="1">
        <v>8036.6</v>
      </c>
      <c r="N51" s="5">
        <f>+F51+G51-H51</f>
        <v>49597.08</v>
      </c>
      <c r="O51" s="1">
        <f>+L51+M51</f>
        <v>20239.82</v>
      </c>
      <c r="P51" s="1"/>
      <c r="Q51" s="1">
        <f>+F51+G51-O51+H51</f>
        <v>5445.260000000002</v>
      </c>
      <c r="R51" s="4">
        <f>+N51-O51</f>
        <v>29357.260000000002</v>
      </c>
      <c r="S51" s="2">
        <v>2021</v>
      </c>
      <c r="T51" s="1">
        <v>9600</v>
      </c>
      <c r="U51" s="1">
        <v>800</v>
      </c>
      <c r="V51" s="1">
        <v>9</v>
      </c>
      <c r="W51" s="1"/>
      <c r="Y51" s="7">
        <f>+V51*U51</f>
        <v>7200</v>
      </c>
      <c r="Z51" s="7">
        <f>+Y47+Y51</f>
        <v>13900</v>
      </c>
    </row>
    <row r="52" spans="2:26" x14ac:dyDescent="0.25">
      <c r="E52" s="2" t="s">
        <v>23</v>
      </c>
      <c r="F52" s="1">
        <v>52987.59</v>
      </c>
      <c r="G52" s="1"/>
      <c r="H52" s="3">
        <v>-9364</v>
      </c>
      <c r="I52" s="1"/>
      <c r="J52" s="1"/>
      <c r="K52" s="1"/>
      <c r="L52" s="1"/>
      <c r="M52" s="1"/>
      <c r="N52" s="1"/>
      <c r="O52" s="1">
        <v>35694.42</v>
      </c>
      <c r="P52" s="1"/>
      <c r="Q52" s="6">
        <f>+F52+G52-O52+H52</f>
        <v>7929.1699999999983</v>
      </c>
      <c r="R52" s="1"/>
      <c r="S52" s="2"/>
      <c r="T52" s="1"/>
      <c r="U52" s="1"/>
      <c r="V52" s="1"/>
      <c r="W52" s="1"/>
      <c r="Z52" s="1"/>
    </row>
    <row r="53" spans="2:26" x14ac:dyDescent="0.25">
      <c r="E53" s="2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2"/>
      <c r="T53" s="1"/>
      <c r="U53" s="1"/>
      <c r="V53" s="1"/>
      <c r="W53" s="1"/>
    </row>
    <row r="54" spans="2:26" x14ac:dyDescent="0.25">
      <c r="E54" s="2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2"/>
      <c r="T54" s="1"/>
      <c r="U54" s="1"/>
      <c r="V54" s="1"/>
      <c r="W54" s="1"/>
    </row>
    <row r="55" spans="2:26" x14ac:dyDescent="0.25">
      <c r="B55">
        <v>2023</v>
      </c>
      <c r="C55">
        <v>24154.27</v>
      </c>
      <c r="E55" s="2">
        <v>2022</v>
      </c>
      <c r="F55" s="1">
        <v>21895.19</v>
      </c>
      <c r="G55" s="1">
        <v>5445.26</v>
      </c>
      <c r="H55" s="1"/>
      <c r="I55" s="1"/>
      <c r="J55" s="1"/>
      <c r="K55" s="1"/>
      <c r="L55" s="6">
        <v>7929.16</v>
      </c>
      <c r="M55" s="1"/>
      <c r="N55" s="1"/>
      <c r="O55" s="1">
        <v>29204.25</v>
      </c>
      <c r="P55" s="1"/>
      <c r="Q55" s="1">
        <f>+F55+G55-O55+H55+L55</f>
        <v>6065.3599999999969</v>
      </c>
      <c r="R55" s="1"/>
      <c r="S55" s="2"/>
      <c r="T55" s="1"/>
      <c r="U55" s="1"/>
      <c r="V55" s="1"/>
      <c r="W55" s="1"/>
    </row>
    <row r="56" spans="2:26" x14ac:dyDescent="0.25">
      <c r="E56" s="2" t="s">
        <v>24</v>
      </c>
      <c r="F56" s="1">
        <v>10950</v>
      </c>
      <c r="G56" s="1"/>
      <c r="H56" s="1"/>
      <c r="I56" s="1"/>
      <c r="J56" s="1"/>
      <c r="K56" s="1"/>
      <c r="L56" s="1"/>
      <c r="M56" s="1"/>
      <c r="N56" s="1"/>
      <c r="O56" s="1"/>
      <c r="P56" s="1"/>
      <c r="Q56" s="1">
        <f>+F56+G56-O56+H56+L56</f>
        <v>10950</v>
      </c>
      <c r="R56" s="1"/>
      <c r="S56" s="2"/>
      <c r="T56" s="1"/>
      <c r="U56" s="1"/>
      <c r="V56" s="1"/>
      <c r="W56" s="1"/>
    </row>
    <row r="57" spans="2:26" x14ac:dyDescent="0.25">
      <c r="E57" s="2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2"/>
      <c r="T57" s="1"/>
      <c r="U57" s="1"/>
      <c r="V57" s="1"/>
      <c r="W57" s="1"/>
    </row>
    <row r="58" spans="2:26" x14ac:dyDescent="0.25"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2"/>
      <c r="T58" s="1"/>
      <c r="U58" s="1"/>
      <c r="V58" s="1"/>
      <c r="W58" s="1"/>
    </row>
    <row r="59" spans="2:26" x14ac:dyDescent="0.25">
      <c r="B59">
        <v>2024</v>
      </c>
      <c r="C59">
        <v>24650.67</v>
      </c>
      <c r="E59" s="2">
        <v>2023</v>
      </c>
      <c r="F59" s="1">
        <v>23008.400000000001</v>
      </c>
      <c r="G59" s="1">
        <v>6065.31</v>
      </c>
      <c r="H59" s="1"/>
      <c r="I59" s="1"/>
      <c r="J59" s="1"/>
      <c r="K59" s="1">
        <v>10950.02</v>
      </c>
      <c r="L59" s="1"/>
      <c r="M59" s="1"/>
      <c r="N59" s="1"/>
      <c r="O59" s="1">
        <v>28684.73</v>
      </c>
      <c r="P59" s="1"/>
      <c r="Q59" s="1">
        <f>+F59+G59-O59+H59+K59</f>
        <v>11339.000000000004</v>
      </c>
      <c r="R59" s="1"/>
      <c r="S59" s="2"/>
      <c r="T59" s="1"/>
      <c r="U59" s="1"/>
      <c r="V59" s="1"/>
      <c r="W59" s="1"/>
    </row>
    <row r="60" spans="2:26" x14ac:dyDescent="0.25">
      <c r="E60" s="1" t="s">
        <v>26</v>
      </c>
      <c r="F60" s="1">
        <v>26718.400000000001</v>
      </c>
      <c r="G60" s="1"/>
      <c r="H60" s="1"/>
      <c r="I60" s="1"/>
      <c r="J60" s="1"/>
      <c r="K60" s="1"/>
      <c r="L60" s="1"/>
      <c r="M60" s="1"/>
      <c r="N60" s="1"/>
      <c r="O60" s="1">
        <v>14634.51</v>
      </c>
      <c r="P60" s="1"/>
      <c r="Q60" s="1">
        <f>+F60+G60-O60+H60+K60</f>
        <v>12083.890000000001</v>
      </c>
      <c r="R60" s="1"/>
      <c r="S60" s="1"/>
      <c r="T60" s="1"/>
      <c r="U60" s="1"/>
      <c r="V60" s="1"/>
      <c r="W60" s="1"/>
    </row>
    <row r="61" spans="2:26" x14ac:dyDescent="0.25"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</row>
  </sheetData>
  <pageMargins left="0.25" right="0.25" top="0.75" bottom="0.75" header="0.3" footer="0.3"/>
  <pageSetup paperSize="9" orientation="landscape" horizontalDpi="0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michele barone</dc:creator>
  <cp:lastModifiedBy>michele barone</cp:lastModifiedBy>
  <cp:lastPrinted>2025-09-04T15:36:41Z</cp:lastPrinted>
  <dcterms:created xsi:type="dcterms:W3CDTF">2025-08-26T09:43:04Z</dcterms:created>
  <dcterms:modified xsi:type="dcterms:W3CDTF">2025-09-04T15:39:13Z</dcterms:modified>
</cp:coreProperties>
</file>